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erwannrayssac/Downloads/"/>
    </mc:Choice>
  </mc:AlternateContent>
  <xr:revisionPtr revIDLastSave="0" documentId="13_ncr:1_{07CF0CD6-8DD1-0E40-AFDB-4943F3DC1C11}" xr6:coauthVersionLast="47" xr6:coauthVersionMax="47" xr10:uidLastSave="{00000000-0000-0000-0000-000000000000}"/>
  <bookViews>
    <workbookView xWindow="-28380" yWindow="2960" windowWidth="22660" windowHeight="17660" xr2:uid="{00000000-000D-0000-FFFF-FFFF00000000}"/>
  </bookViews>
  <sheets>
    <sheet name="Devis" sheetId="1" r:id="rId1"/>
  </sheets>
  <definedNames>
    <definedName name="_xlnm.Print_Area" localSheetId="0">Devis!$A$1:$G$50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8" i="1" l="1"/>
  <c r="E39" i="1" l="1"/>
  <c r="F31" i="1" l="1"/>
  <c r="E31" i="1"/>
  <c r="F21" i="1" l="1"/>
  <c r="E21" i="1"/>
  <c r="E35" i="1" l="1"/>
  <c r="F43" i="1" l="1"/>
  <c r="E43" i="1" l="1"/>
  <c r="E16" i="1"/>
  <c r="E17" i="1"/>
  <c r="E18" i="1"/>
  <c r="E20" i="1" l="1"/>
  <c r="E23" i="1"/>
  <c r="E24" i="1"/>
  <c r="E25" i="1"/>
  <c r="E27" i="1"/>
  <c r="E29" i="1"/>
  <c r="E30" i="1"/>
  <c r="E34" i="1"/>
  <c r="E40" i="1"/>
  <c r="B46" i="1" s="1"/>
  <c r="F15" i="1"/>
  <c r="F16" i="1"/>
  <c r="F17" i="1"/>
  <c r="F18" i="1"/>
  <c r="F20" i="1"/>
  <c r="F23" i="1"/>
  <c r="F24" i="1"/>
  <c r="F25" i="1"/>
  <c r="F27" i="1"/>
  <c r="F29" i="1"/>
  <c r="F30" i="1"/>
  <c r="F34" i="1"/>
  <c r="F35" i="1"/>
  <c r="F38" i="1"/>
  <c r="F39" i="1"/>
  <c r="F40" i="1"/>
  <c r="F46" i="1" s="1"/>
  <c r="E46" i="1" l="1"/>
  <c r="F42" i="1"/>
  <c r="F14" i="1"/>
  <c r="F45" i="1" l="1"/>
  <c r="E14" i="1"/>
  <c r="B15" i="1"/>
  <c r="E15" i="1" s="1"/>
  <c r="B45" i="1" l="1"/>
  <c r="E45" i="1" s="1"/>
  <c r="B47" i="1" l="1"/>
  <c r="E47" i="1"/>
  <c r="F47" i="1"/>
</calcChain>
</file>

<file path=xl/sharedStrings.xml><?xml version="1.0" encoding="utf-8"?>
<sst xmlns="http://schemas.openxmlformats.org/spreadsheetml/2006/main" count="47" uniqueCount="45">
  <si>
    <t>CAFE ACCUEIL</t>
  </si>
  <si>
    <t>SELF NORMAL SANS CAFE</t>
  </si>
  <si>
    <t>SELF NORMAL AVEC CAFE</t>
  </si>
  <si>
    <t>TTC</t>
  </si>
  <si>
    <t>HT</t>
  </si>
  <si>
    <t>PETIT JUS D'ORANGE</t>
  </si>
  <si>
    <t>PETITE BOUTEILLE D'EAU</t>
  </si>
  <si>
    <t>CAFE SEUL</t>
  </si>
  <si>
    <t xml:space="preserve">CAFE SEUL  VIENNOISERIE </t>
  </si>
  <si>
    <t>siret : 40980750000023</t>
  </si>
  <si>
    <t>type de prestation</t>
  </si>
  <si>
    <t xml:space="preserve">Date de la prestation : </t>
  </si>
  <si>
    <t>GALETTE POIRE CHOCOLAT</t>
  </si>
  <si>
    <t>GALETTE FRANGIPANE</t>
  </si>
  <si>
    <t>Code TVA</t>
  </si>
  <si>
    <t>TOTAL TTC</t>
  </si>
  <si>
    <t>NET A PAYER</t>
  </si>
  <si>
    <t>Total 
HT</t>
  </si>
  <si>
    <t>Total 
TTC</t>
  </si>
  <si>
    <t>Quantité</t>
  </si>
  <si>
    <t>MONTANT 
TVA</t>
  </si>
  <si>
    <t>SELF NORMAL SOCIETE EXTERIEUR</t>
  </si>
  <si>
    <t>FORFAIT NAPPE SERVIETTE</t>
  </si>
  <si>
    <t>REPAS AMELIORE+BOISSON</t>
  </si>
  <si>
    <t>REPAS AMELIORE SANS FROMAGE</t>
  </si>
  <si>
    <t xml:space="preserve">REPAS AMELIORE </t>
  </si>
  <si>
    <t>FORFAIT AVEC BOISSON</t>
  </si>
  <si>
    <t>FORFAIT SANS BOISSON</t>
  </si>
  <si>
    <t>BUFFET REDUCTION</t>
  </si>
  <si>
    <t xml:space="preserve">BUFFET REDUCTION FROID+CHAUD </t>
  </si>
  <si>
    <t>SOFT SANS ALCOOL (PAR PERS)</t>
  </si>
  <si>
    <t>RESTAURANT ASCE44 UNIV EIFFEL</t>
  </si>
  <si>
    <t>allée des ponts et chaussées</t>
  </si>
  <si>
    <t>44340 bouguenais</t>
  </si>
  <si>
    <t>article suplementaire</t>
  </si>
  <si>
    <t>Taux</t>
  </si>
  <si>
    <t>Total HT</t>
  </si>
  <si>
    <r>
      <t xml:space="preserve">Devis du 21/09/2023 </t>
    </r>
    <r>
      <rPr>
        <i/>
        <sz val="14"/>
        <rFont val="Arial"/>
        <family val="2"/>
      </rPr>
      <t>(nos tarifs peuvent varier avec l'inflation merci de votre compréhension)</t>
    </r>
  </si>
  <si>
    <t>Service</t>
  </si>
  <si>
    <t>Devis prestations Restaurant nantes</t>
  </si>
  <si>
    <t>Nos tarifs peuvent varier avec l'inflation merci de votre compréhension</t>
  </si>
  <si>
    <t>Tel: 02 84 59 90</t>
  </si>
  <si>
    <t>restaurant.nantes@univ-eiffel.fr</t>
  </si>
  <si>
    <t>Bouteille de vin</t>
  </si>
  <si>
    <t>Forfait boisson alcoolisée/apéritif + vin par personne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</si>
</sst>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#,##0.00\ &quot;€&quot;"/>
  </numFmts>
  <fonts count="13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color rgb="FFFF0000"/>
      <name val="Arial"/>
      <family val="2"/>
    </font>
    <font>
      <b/>
      <sz val="14"/>
      <color theme="0"/>
      <name val="Arial"/>
      <family val="2"/>
    </font>
    <font>
      <sz val="14"/>
      <color rgb="FF0000FF"/>
      <name val="Arial"/>
      <family val="2"/>
    </font>
    <font>
      <sz val="14"/>
      <color rgb="FFFF0000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sz val="2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41">
    <xf numFmtId="0" fontId="0" fillId="0" borderId="0" xfId="0"/>
    <xf numFmtId="0" fontId="2" fillId="0" borderId="0" xfId="0" applyFont="1"/>
    <xf numFmtId="2" fontId="2" fillId="0" borderId="0" xfId="0" applyNumberFormat="1" applyFont="1"/>
    <xf numFmtId="0" fontId="4" fillId="0" borderId="0" xfId="0" applyFont="1"/>
    <xf numFmtId="164" fontId="2" fillId="0" borderId="1" xfId="1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20" fontId="2" fillId="0" borderId="0" xfId="0" applyNumberFormat="1" applyFont="1"/>
    <xf numFmtId="2" fontId="3" fillId="0" borderId="5" xfId="0" applyNumberFormat="1" applyFont="1" applyBorder="1"/>
    <xf numFmtId="1" fontId="2" fillId="0" borderId="1" xfId="0" applyNumberFormat="1" applyFont="1" applyBorder="1" applyAlignment="1">
      <alignment horizontal="center" vertical="center"/>
    </xf>
    <xf numFmtId="9" fontId="2" fillId="0" borderId="1" xfId="1" applyNumberFormat="1" applyFont="1" applyBorder="1" applyAlignment="1">
      <alignment horizontal="center" vertical="center"/>
    </xf>
    <xf numFmtId="0" fontId="2" fillId="0" borderId="18" xfId="0" applyFont="1" applyBorder="1"/>
    <xf numFmtId="165" fontId="2" fillId="0" borderId="18" xfId="1" applyFont="1" applyBorder="1" applyAlignment="1">
      <alignment vertical="center"/>
    </xf>
    <xf numFmtId="0" fontId="3" fillId="0" borderId="5" xfId="0" applyFont="1" applyBorder="1" applyAlignment="1">
      <alignment horizontal="left"/>
    </xf>
    <xf numFmtId="0" fontId="2" fillId="0" borderId="6" xfId="0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2" fontId="3" fillId="0" borderId="19" xfId="0" applyNumberFormat="1" applyFont="1" applyBorder="1"/>
    <xf numFmtId="2" fontId="3" fillId="0" borderId="2" xfId="0" applyNumberFormat="1" applyFont="1" applyBorder="1"/>
    <xf numFmtId="164" fontId="2" fillId="0" borderId="3" xfId="0" applyNumberFormat="1" applyFont="1" applyBorder="1" applyAlignment="1">
      <alignment horizontal="center" vertical="center"/>
    </xf>
    <xf numFmtId="164" fontId="2" fillId="0" borderId="3" xfId="1" applyNumberFormat="1" applyFont="1" applyBorder="1" applyAlignment="1">
      <alignment horizontal="right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center" vertical="center"/>
    </xf>
    <xf numFmtId="2" fontId="3" fillId="0" borderId="7" xfId="0" applyNumberFormat="1" applyFont="1" applyBorder="1"/>
    <xf numFmtId="164" fontId="2" fillId="0" borderId="8" xfId="1" applyNumberFormat="1" applyFont="1" applyBorder="1" applyAlignment="1">
      <alignment horizontal="right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2" fontId="3" fillId="0" borderId="15" xfId="0" applyNumberFormat="1" applyFont="1" applyBorder="1" applyAlignment="1">
      <alignment wrapText="1"/>
    </xf>
    <xf numFmtId="164" fontId="2" fillId="0" borderId="13" xfId="0" applyNumberFormat="1" applyFont="1" applyBorder="1" applyAlignment="1">
      <alignment horizontal="center" vertical="center"/>
    </xf>
    <xf numFmtId="164" fontId="2" fillId="0" borderId="13" xfId="1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164" fontId="2" fillId="0" borderId="8" xfId="0" applyNumberFormat="1" applyFont="1" applyBorder="1" applyAlignment="1">
      <alignment horizontal="right" vertical="center"/>
    </xf>
    <xf numFmtId="164" fontId="2" fillId="0" borderId="3" xfId="1" applyNumberFormat="1" applyFont="1" applyBorder="1" applyAlignment="1">
      <alignment horizontal="right" vertical="center"/>
    </xf>
    <xf numFmtId="164" fontId="2" fillId="0" borderId="1" xfId="1" applyNumberFormat="1" applyFont="1" applyBorder="1" applyAlignment="1">
      <alignment horizontal="right" vertical="center"/>
    </xf>
    <xf numFmtId="164" fontId="2" fillId="0" borderId="8" xfId="1" applyNumberFormat="1" applyFont="1" applyBorder="1" applyAlignment="1">
      <alignment horizontal="right" vertical="center"/>
    </xf>
    <xf numFmtId="164" fontId="2" fillId="0" borderId="10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/>
    </xf>
    <xf numFmtId="164" fontId="3" fillId="3" borderId="23" xfId="2" applyFont="1" applyFill="1" applyBorder="1" applyAlignment="1">
      <alignment horizontal="right" vertical="center"/>
    </xf>
    <xf numFmtId="164" fontId="3" fillId="3" borderId="23" xfId="2" applyFont="1" applyFill="1" applyBorder="1" applyAlignment="1">
      <alignment horizontal="center" vertical="center"/>
    </xf>
    <xf numFmtId="2" fontId="3" fillId="0" borderId="26" xfId="0" applyNumberFormat="1" applyFont="1" applyBorder="1"/>
    <xf numFmtId="164" fontId="2" fillId="0" borderId="24" xfId="0" applyNumberFormat="1" applyFont="1" applyBorder="1" applyAlignment="1">
      <alignment horizontal="center" vertical="center"/>
    </xf>
    <xf numFmtId="164" fontId="2" fillId="0" borderId="24" xfId="1" applyNumberFormat="1" applyFont="1" applyBorder="1" applyAlignment="1">
      <alignment horizontal="right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164" fontId="2" fillId="0" borderId="24" xfId="0" applyNumberFormat="1" applyFont="1" applyBorder="1" applyAlignment="1">
      <alignment horizontal="right" vertical="center"/>
    </xf>
    <xf numFmtId="164" fontId="2" fillId="0" borderId="24" xfId="1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2" fontId="3" fillId="0" borderId="20" xfId="0" applyNumberFormat="1" applyFont="1" applyBorder="1"/>
    <xf numFmtId="164" fontId="2" fillId="0" borderId="21" xfId="0" applyNumberFormat="1" applyFont="1" applyBorder="1" applyAlignment="1">
      <alignment horizontal="center" vertical="center"/>
    </xf>
    <xf numFmtId="164" fontId="2" fillId="0" borderId="21" xfId="1" applyNumberFormat="1" applyFont="1" applyBorder="1" applyAlignment="1">
      <alignment horizontal="right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164" fontId="2" fillId="0" borderId="21" xfId="0" applyNumberFormat="1" applyFont="1" applyBorder="1" applyAlignment="1">
      <alignment horizontal="right" vertical="center"/>
    </xf>
    <xf numFmtId="164" fontId="2" fillId="0" borderId="21" xfId="1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right"/>
    </xf>
    <xf numFmtId="2" fontId="3" fillId="0" borderId="27" xfId="0" applyNumberFormat="1" applyFont="1" applyBorder="1"/>
    <xf numFmtId="164" fontId="2" fillId="0" borderId="28" xfId="0" applyNumberFormat="1" applyFont="1" applyBorder="1" applyAlignment="1">
      <alignment horizontal="center" vertical="center"/>
    </xf>
    <xf numFmtId="164" fontId="2" fillId="0" borderId="28" xfId="0" applyNumberFormat="1" applyFont="1" applyBorder="1" applyAlignment="1">
      <alignment horizontal="right"/>
    </xf>
    <xf numFmtId="0" fontId="2" fillId="2" borderId="28" xfId="0" applyFont="1" applyFill="1" applyBorder="1" applyAlignment="1" applyProtection="1">
      <alignment horizontal="center" vertical="center"/>
      <protection locked="0"/>
    </xf>
    <xf numFmtId="164" fontId="2" fillId="0" borderId="28" xfId="0" applyNumberFormat="1" applyFont="1" applyBorder="1" applyAlignment="1">
      <alignment horizontal="right" vertical="center"/>
    </xf>
    <xf numFmtId="164" fontId="2" fillId="0" borderId="28" xfId="1" applyNumberFormat="1" applyFont="1" applyBorder="1" applyAlignment="1">
      <alignment horizontal="right" vertical="center"/>
    </xf>
    <xf numFmtId="0" fontId="2" fillId="0" borderId="29" xfId="0" applyFont="1" applyBorder="1" applyAlignment="1">
      <alignment horizontal="center" vertical="center"/>
    </xf>
    <xf numFmtId="2" fontId="3" fillId="0" borderId="24" xfId="0" applyNumberFormat="1" applyFont="1" applyBorder="1"/>
    <xf numFmtId="164" fontId="2" fillId="0" borderId="10" xfId="0" applyNumberFormat="1" applyFont="1" applyBorder="1" applyAlignment="1">
      <alignment horizontal="right" vertical="center"/>
    </xf>
    <xf numFmtId="0" fontId="6" fillId="7" borderId="0" xfId="0" applyFont="1" applyFill="1"/>
    <xf numFmtId="164" fontId="2" fillId="0" borderId="28" xfId="1" applyNumberFormat="1" applyFont="1" applyBorder="1" applyAlignment="1">
      <alignment horizontal="right"/>
    </xf>
    <xf numFmtId="0" fontId="7" fillId="7" borderId="0" xfId="0" applyFont="1" applyFill="1"/>
    <xf numFmtId="2" fontId="8" fillId="0" borderId="0" xfId="0" applyNumberFormat="1" applyFont="1"/>
    <xf numFmtId="0" fontId="2" fillId="2" borderId="0" xfId="0" applyFont="1" applyFill="1" applyAlignment="1" applyProtection="1">
      <alignment horizontal="center" vertical="center" wrapText="1"/>
      <protection locked="0"/>
    </xf>
    <xf numFmtId="0" fontId="9" fillId="0" borderId="31" xfId="0" applyFont="1" applyBorder="1" applyAlignment="1">
      <alignment horizontal="center"/>
    </xf>
    <xf numFmtId="166" fontId="3" fillId="6" borderId="24" xfId="0" applyNumberFormat="1" applyFont="1" applyFill="1" applyBorder="1" applyAlignment="1">
      <alignment vertical="center"/>
    </xf>
    <xf numFmtId="166" fontId="3" fillId="6" borderId="25" xfId="0" applyNumberFormat="1" applyFont="1" applyFill="1" applyBorder="1" applyAlignment="1">
      <alignment vertical="center"/>
    </xf>
    <xf numFmtId="164" fontId="3" fillId="3" borderId="23" xfId="2" applyFont="1" applyFill="1" applyBorder="1" applyAlignment="1">
      <alignment horizontal="right" vertical="center"/>
    </xf>
    <xf numFmtId="2" fontId="8" fillId="8" borderId="31" xfId="0" applyNumberFormat="1" applyFont="1" applyFill="1" applyBorder="1" applyAlignment="1" applyProtection="1">
      <alignment horizontal="left"/>
      <protection locked="0"/>
    </xf>
    <xf numFmtId="2" fontId="8" fillId="8" borderId="0" xfId="0" applyNumberFormat="1" applyFont="1" applyFill="1" applyAlignment="1" applyProtection="1">
      <alignment horizontal="left"/>
      <protection locked="0"/>
    </xf>
    <xf numFmtId="2" fontId="8" fillId="8" borderId="32" xfId="0" applyNumberFormat="1" applyFont="1" applyFill="1" applyBorder="1" applyAlignment="1" applyProtection="1">
      <alignment horizontal="left"/>
      <protection locked="0"/>
    </xf>
    <xf numFmtId="14" fontId="2" fillId="2" borderId="0" xfId="0" applyNumberFormat="1" applyFont="1" applyFill="1" applyAlignment="1" applyProtection="1">
      <alignment horizontal="center" vertical="center" wrapText="1"/>
      <protection locked="0"/>
    </xf>
    <xf numFmtId="2" fontId="3" fillId="7" borderId="17" xfId="0" applyNumberFormat="1" applyFont="1" applyFill="1" applyBorder="1" applyProtection="1"/>
    <xf numFmtId="164" fontId="2" fillId="7" borderId="14" xfId="0" applyNumberFormat="1" applyFont="1" applyFill="1" applyBorder="1" applyAlignment="1" applyProtection="1">
      <alignment horizontal="center" vertical="center"/>
    </xf>
    <xf numFmtId="164" fontId="2" fillId="7" borderId="14" xfId="1" applyNumberFormat="1" applyFont="1" applyFill="1" applyBorder="1" applyAlignment="1" applyProtection="1">
      <alignment horizontal="right"/>
    </xf>
    <xf numFmtId="0" fontId="2" fillId="7" borderId="14" xfId="0" applyFont="1" applyFill="1" applyBorder="1" applyAlignment="1" applyProtection="1">
      <alignment horizontal="center" vertical="center"/>
    </xf>
    <xf numFmtId="164" fontId="2" fillId="7" borderId="14" xfId="0" applyNumberFormat="1" applyFont="1" applyFill="1" applyBorder="1" applyAlignment="1" applyProtection="1">
      <alignment horizontal="right" vertical="center"/>
    </xf>
    <xf numFmtId="164" fontId="2" fillId="7" borderId="14" xfId="1" applyNumberFormat="1" applyFont="1" applyFill="1" applyBorder="1" applyAlignment="1" applyProtection="1">
      <alignment horizontal="right" vertical="center"/>
    </xf>
    <xf numFmtId="0" fontId="2" fillId="7" borderId="16" xfId="0" applyFont="1" applyFill="1" applyBorder="1" applyAlignment="1" applyProtection="1">
      <alignment horizontal="center" vertical="center"/>
    </xf>
    <xf numFmtId="0" fontId="2" fillId="0" borderId="0" xfId="0" applyFont="1" applyProtection="1"/>
    <xf numFmtId="2" fontId="3" fillId="7" borderId="15" xfId="0" applyNumberFormat="1" applyFont="1" applyFill="1" applyBorder="1" applyProtection="1"/>
    <xf numFmtId="164" fontId="2" fillId="7" borderId="13" xfId="0" applyNumberFormat="1" applyFont="1" applyFill="1" applyBorder="1" applyAlignment="1" applyProtection="1">
      <alignment horizontal="center" vertical="center"/>
    </xf>
    <xf numFmtId="164" fontId="2" fillId="7" borderId="13" xfId="1" applyNumberFormat="1" applyFont="1" applyFill="1" applyBorder="1" applyAlignment="1" applyProtection="1">
      <alignment horizontal="right"/>
    </xf>
    <xf numFmtId="0" fontId="2" fillId="7" borderId="13" xfId="0" applyFont="1" applyFill="1" applyBorder="1" applyAlignment="1" applyProtection="1">
      <alignment horizontal="center" vertical="center"/>
    </xf>
    <xf numFmtId="164" fontId="2" fillId="7" borderId="13" xfId="0" applyNumberFormat="1" applyFont="1" applyFill="1" applyBorder="1" applyAlignment="1" applyProtection="1">
      <alignment horizontal="right" vertical="center"/>
    </xf>
    <xf numFmtId="164" fontId="2" fillId="7" borderId="13" xfId="1" applyNumberFormat="1" applyFont="1" applyFill="1" applyBorder="1" applyAlignment="1" applyProtection="1">
      <alignment horizontal="right" vertical="center"/>
    </xf>
    <xf numFmtId="0" fontId="2" fillId="7" borderId="30" xfId="0" applyFont="1" applyFill="1" applyBorder="1" applyAlignment="1" applyProtection="1">
      <alignment horizontal="center" vertical="center"/>
    </xf>
    <xf numFmtId="164" fontId="2" fillId="7" borderId="13" xfId="0" applyNumberFormat="1" applyFont="1" applyFill="1" applyBorder="1" applyAlignment="1" applyProtection="1">
      <alignment horizontal="right"/>
    </xf>
    <xf numFmtId="2" fontId="2" fillId="0" borderId="0" xfId="0" applyNumberFormat="1" applyFont="1" applyProtection="1"/>
    <xf numFmtId="0" fontId="2" fillId="0" borderId="23" xfId="0" applyFont="1" applyBorder="1" applyProtection="1"/>
    <xf numFmtId="164" fontId="2" fillId="7" borderId="14" xfId="0" applyNumberFormat="1" applyFont="1" applyFill="1" applyBorder="1" applyAlignment="1" applyProtection="1">
      <alignment horizontal="right"/>
    </xf>
    <xf numFmtId="0" fontId="2" fillId="7" borderId="8" xfId="0" applyFont="1" applyFill="1" applyBorder="1" applyAlignment="1" applyProtection="1">
      <alignment horizontal="center" vertical="center"/>
    </xf>
    <xf numFmtId="2" fontId="3" fillId="4" borderId="15" xfId="0" applyNumberFormat="1" applyFont="1" applyFill="1" applyBorder="1" applyAlignment="1">
      <alignment vertical="center" wrapText="1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2" fontId="3" fillId="5" borderId="33" xfId="0" applyNumberFormat="1" applyFont="1" applyFill="1" applyBorder="1" applyAlignment="1">
      <alignment horizontal="center" vertical="center"/>
    </xf>
    <xf numFmtId="2" fontId="3" fillId="5" borderId="34" xfId="0" applyNumberFormat="1" applyFont="1" applyFill="1" applyBorder="1" applyAlignment="1">
      <alignment horizontal="center" vertical="center"/>
    </xf>
    <xf numFmtId="2" fontId="3" fillId="5" borderId="35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2" fontId="3" fillId="5" borderId="36" xfId="0" applyNumberFormat="1" applyFont="1" applyFill="1" applyBorder="1" applyAlignment="1">
      <alignment horizontal="center" vertical="center"/>
    </xf>
    <xf numFmtId="2" fontId="3" fillId="5" borderId="31" xfId="0" applyNumberFormat="1" applyFont="1" applyFill="1" applyBorder="1" applyAlignment="1">
      <alignment horizontal="center" vertical="center"/>
    </xf>
    <xf numFmtId="2" fontId="3" fillId="5" borderId="37" xfId="0" applyNumberFormat="1" applyFont="1" applyFill="1" applyBorder="1" applyAlignment="1">
      <alignment horizontal="center" vertical="center"/>
    </xf>
    <xf numFmtId="2" fontId="3" fillId="5" borderId="36" xfId="0" applyNumberFormat="1" applyFont="1" applyFill="1" applyBorder="1" applyAlignment="1">
      <alignment horizontal="center" vertical="center" wrapText="1"/>
    </xf>
    <xf numFmtId="2" fontId="3" fillId="5" borderId="31" xfId="0" applyNumberFormat="1" applyFont="1" applyFill="1" applyBorder="1" applyAlignment="1">
      <alignment horizontal="center" vertical="center" wrapText="1"/>
    </xf>
    <xf numFmtId="2" fontId="3" fillId="5" borderId="38" xfId="0" applyNumberFormat="1" applyFont="1" applyFill="1" applyBorder="1" applyAlignment="1">
      <alignment horizontal="center" vertical="center" wrapText="1"/>
    </xf>
    <xf numFmtId="166" fontId="2" fillId="6" borderId="24" xfId="0" applyNumberFormat="1" applyFont="1" applyFill="1" applyBorder="1" applyAlignment="1">
      <alignment vertical="center"/>
    </xf>
    <xf numFmtId="166" fontId="2" fillId="6" borderId="26" xfId="0" applyNumberFormat="1" applyFont="1" applyFill="1" applyBorder="1" applyAlignment="1">
      <alignment vertical="center"/>
    </xf>
    <xf numFmtId="164" fontId="2" fillId="4" borderId="24" xfId="0" applyNumberFormat="1" applyFont="1" applyFill="1" applyBorder="1" applyAlignment="1">
      <alignment horizontal="center" vertical="center"/>
    </xf>
    <xf numFmtId="164" fontId="2" fillId="4" borderId="24" xfId="1" applyNumberFormat="1" applyFont="1" applyFill="1" applyBorder="1" applyAlignment="1">
      <alignment horizontal="center" vertical="center"/>
    </xf>
    <xf numFmtId="164" fontId="2" fillId="0" borderId="24" xfId="1" applyNumberFormat="1" applyFont="1" applyBorder="1" applyAlignment="1">
      <alignment horizontal="right" vertical="center" wrapText="1"/>
    </xf>
    <xf numFmtId="164" fontId="2" fillId="0" borderId="24" xfId="0" applyNumberFormat="1" applyFont="1" applyBorder="1" applyAlignment="1">
      <alignment horizontal="right" vertical="center" wrapText="1"/>
    </xf>
    <xf numFmtId="0" fontId="2" fillId="4" borderId="24" xfId="0" applyFont="1" applyFill="1" applyBorder="1" applyAlignment="1">
      <alignment horizontal="center" vertical="center"/>
    </xf>
    <xf numFmtId="166" fontId="2" fillId="6" borderId="20" xfId="0" applyNumberFormat="1" applyFont="1" applyFill="1" applyBorder="1" applyAlignment="1">
      <alignment vertical="center"/>
    </xf>
    <xf numFmtId="1" fontId="2" fillId="0" borderId="21" xfId="1" applyNumberFormat="1" applyFont="1" applyBorder="1" applyAlignment="1">
      <alignment horizontal="center" vertical="center" wrapText="1"/>
    </xf>
    <xf numFmtId="9" fontId="2" fillId="0" borderId="21" xfId="1" applyNumberFormat="1" applyFont="1" applyBorder="1" applyAlignment="1">
      <alignment horizontal="center" vertical="center"/>
    </xf>
    <xf numFmtId="166" fontId="2" fillId="6" borderId="21" xfId="0" applyNumberFormat="1" applyFont="1" applyFill="1" applyBorder="1" applyAlignment="1">
      <alignment vertical="center"/>
    </xf>
    <xf numFmtId="166" fontId="3" fillId="6" borderId="21" xfId="0" applyNumberFormat="1" applyFont="1" applyFill="1" applyBorder="1" applyAlignment="1">
      <alignment vertical="center"/>
    </xf>
    <xf numFmtId="166" fontId="3" fillId="6" borderId="22" xfId="0" applyNumberFormat="1" applyFont="1" applyFill="1" applyBorder="1" applyAlignment="1">
      <alignment vertical="center"/>
    </xf>
    <xf numFmtId="0" fontId="5" fillId="6" borderId="13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/>
    </xf>
    <xf numFmtId="0" fontId="5" fillId="6" borderId="30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6" borderId="33" xfId="0" applyFont="1" applyFill="1" applyBorder="1" applyAlignment="1">
      <alignment horizontal="center" vertical="center"/>
    </xf>
    <xf numFmtId="0" fontId="11" fillId="0" borderId="39" xfId="0" applyFont="1" applyBorder="1" applyAlignment="1" applyProtection="1">
      <alignment horizontal="center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right" vertical="center"/>
    </xf>
    <xf numFmtId="0" fontId="12" fillId="0" borderId="0" xfId="0" applyFont="1" applyAlignment="1">
      <alignment horizontal="center" vertical="center" wrapText="1"/>
    </xf>
  </cellXfs>
  <cellStyles count="3">
    <cellStyle name="Milliers" xfId="1" builtinId="3"/>
    <cellStyle name="Monétaire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300530</xdr:colOff>
      <xdr:row>0</xdr:row>
      <xdr:rowOff>4650</xdr:rowOff>
    </xdr:from>
    <xdr:to>
      <xdr:col>0</xdr:col>
      <xdr:colOff>1841500</xdr:colOff>
      <xdr:row>5</xdr:row>
      <xdr:rowOff>203200</xdr:rowOff>
    </xdr:to>
    <xdr:pic>
      <xdr:nvPicPr>
        <xdr:cNvPr id="1028" name="Image 2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00530" y="4650"/>
          <a:ext cx="1540970" cy="134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2"/>
  <sheetViews>
    <sheetView tabSelected="1" topLeftCell="A30" workbookViewId="0">
      <selection activeCell="D43" sqref="D43"/>
    </sheetView>
  </sheetViews>
  <sheetFormatPr baseColWidth="10" defaultColWidth="11.5" defaultRowHeight="18" x14ac:dyDescent="0.2"/>
  <cols>
    <col min="1" max="1" width="50.5" style="1" customWidth="1"/>
    <col min="2" max="2" width="16.5" style="1" customWidth="1"/>
    <col min="3" max="4" width="12.5" style="1" customWidth="1"/>
    <col min="5" max="5" width="17" style="1" customWidth="1"/>
    <col min="6" max="6" width="16.6640625" style="1" customWidth="1"/>
    <col min="7" max="7" width="8" style="1" customWidth="1"/>
    <col min="8" max="16384" width="11.5" style="1"/>
  </cols>
  <sheetData>
    <row r="1" spans="1:7" x14ac:dyDescent="0.2">
      <c r="D1" s="1" t="s">
        <v>31</v>
      </c>
    </row>
    <row r="2" spans="1:7" x14ac:dyDescent="0.2">
      <c r="D2" s="1" t="s">
        <v>32</v>
      </c>
    </row>
    <row r="3" spans="1:7" x14ac:dyDescent="0.2">
      <c r="A3"/>
      <c r="D3" s="1" t="s">
        <v>33</v>
      </c>
    </row>
    <row r="4" spans="1:7" x14ac:dyDescent="0.2">
      <c r="D4" s="1" t="s">
        <v>41</v>
      </c>
    </row>
    <row r="5" spans="1:7" x14ac:dyDescent="0.2">
      <c r="D5" s="1" t="s">
        <v>42</v>
      </c>
    </row>
    <row r="6" spans="1:7" x14ac:dyDescent="0.2">
      <c r="D6" s="1" t="s">
        <v>9</v>
      </c>
    </row>
    <row r="7" spans="1:7" ht="71.25" customHeight="1" x14ac:dyDescent="0.2">
      <c r="A7" s="140" t="s">
        <v>39</v>
      </c>
      <c r="B7" s="140"/>
      <c r="C7" s="140"/>
      <c r="D7" s="140"/>
      <c r="E7" s="140"/>
      <c r="F7" s="140"/>
      <c r="G7" s="140"/>
    </row>
    <row r="8" spans="1:7" ht="21.75" customHeight="1" x14ac:dyDescent="0.2">
      <c r="A8" s="138" t="s">
        <v>11</v>
      </c>
      <c r="B8" s="83"/>
      <c r="C8" s="75"/>
      <c r="D8" s="75"/>
      <c r="E8" s="75"/>
    </row>
    <row r="9" spans="1:7" x14ac:dyDescent="0.2">
      <c r="A9" s="138"/>
      <c r="B9" s="75"/>
      <c r="C9" s="75"/>
      <c r="D9" s="75"/>
      <c r="E9" s="75"/>
    </row>
    <row r="10" spans="1:7" x14ac:dyDescent="0.2">
      <c r="A10" s="139" t="s">
        <v>38</v>
      </c>
      <c r="B10" s="75"/>
      <c r="C10" s="75"/>
      <c r="D10" s="75"/>
      <c r="E10" s="75"/>
    </row>
    <row r="11" spans="1:7" ht="19" thickBot="1" x14ac:dyDescent="0.25">
      <c r="A11" s="137" t="s">
        <v>37</v>
      </c>
      <c r="B11" s="137"/>
      <c r="C11" s="137"/>
      <c r="D11" s="137"/>
      <c r="E11" s="137"/>
      <c r="F11" s="137"/>
      <c r="G11" s="137"/>
    </row>
    <row r="12" spans="1:7" ht="33" customHeight="1" thickBot="1" x14ac:dyDescent="0.25">
      <c r="A12" s="27" t="s">
        <v>10</v>
      </c>
      <c r="B12" s="28" t="s">
        <v>4</v>
      </c>
      <c r="C12" s="28" t="s">
        <v>3</v>
      </c>
      <c r="D12" s="29" t="s">
        <v>19</v>
      </c>
      <c r="E12" s="30" t="s">
        <v>17</v>
      </c>
      <c r="F12" s="30" t="s">
        <v>18</v>
      </c>
      <c r="G12" s="31" t="s">
        <v>14</v>
      </c>
    </row>
    <row r="13" spans="1:7" ht="19" thickBot="1" x14ac:dyDescent="0.25">
      <c r="A13" s="105"/>
      <c r="B13" s="106"/>
      <c r="C13" s="106"/>
      <c r="D13" s="106"/>
      <c r="E13" s="106"/>
      <c r="F13" s="106"/>
      <c r="G13" s="107"/>
    </row>
    <row r="14" spans="1:7" x14ac:dyDescent="0.2">
      <c r="A14" s="33" t="s">
        <v>5</v>
      </c>
      <c r="B14" s="20">
        <v>0.91</v>
      </c>
      <c r="C14" s="21">
        <v>1</v>
      </c>
      <c r="D14" s="22">
        <v>0</v>
      </c>
      <c r="E14" s="37">
        <f>D14*B14</f>
        <v>0</v>
      </c>
      <c r="F14" s="40">
        <f>D14*C14</f>
        <v>0</v>
      </c>
      <c r="G14" s="23">
        <v>1</v>
      </c>
    </row>
    <row r="15" spans="1:7" x14ac:dyDescent="0.2">
      <c r="A15" s="14" t="s">
        <v>6</v>
      </c>
      <c r="B15" s="6">
        <f>C15*0.9</f>
        <v>0.45</v>
      </c>
      <c r="C15" s="4">
        <v>0.5</v>
      </c>
      <c r="D15" s="7">
        <v>0</v>
      </c>
      <c r="E15" s="38">
        <f t="shared" ref="E15:E18" si="0">D15*B15</f>
        <v>0</v>
      </c>
      <c r="F15" s="41">
        <f t="shared" ref="F15:F40" si="1">D15*C15</f>
        <v>0</v>
      </c>
      <c r="G15" s="15">
        <v>1</v>
      </c>
    </row>
    <row r="16" spans="1:7" x14ac:dyDescent="0.2">
      <c r="A16" s="14" t="s">
        <v>7</v>
      </c>
      <c r="B16" s="6">
        <v>0.54300000000000004</v>
      </c>
      <c r="C16" s="4">
        <v>0.6</v>
      </c>
      <c r="D16" s="7">
        <v>0</v>
      </c>
      <c r="E16" s="38">
        <f t="shared" si="0"/>
        <v>0</v>
      </c>
      <c r="F16" s="41">
        <f t="shared" si="1"/>
        <v>0</v>
      </c>
      <c r="G16" s="15">
        <v>1</v>
      </c>
    </row>
    <row r="17" spans="1:12" x14ac:dyDescent="0.2">
      <c r="A17" s="9" t="s">
        <v>0</v>
      </c>
      <c r="B17" s="6">
        <v>2.4500000000000002</v>
      </c>
      <c r="C17" s="4">
        <v>2.7</v>
      </c>
      <c r="D17" s="7">
        <v>0</v>
      </c>
      <c r="E17" s="38">
        <f t="shared" si="0"/>
        <v>0</v>
      </c>
      <c r="F17" s="41">
        <f t="shared" si="1"/>
        <v>0</v>
      </c>
      <c r="G17" s="15">
        <v>1</v>
      </c>
      <c r="H17" s="74"/>
    </row>
    <row r="18" spans="1:12" ht="19" thickBot="1" x14ac:dyDescent="0.25">
      <c r="A18" s="24" t="s">
        <v>8</v>
      </c>
      <c r="B18" s="16">
        <v>1.72</v>
      </c>
      <c r="C18" s="25">
        <v>1.9</v>
      </c>
      <c r="D18" s="26">
        <v>0</v>
      </c>
      <c r="E18" s="39">
        <f t="shared" si="0"/>
        <v>0</v>
      </c>
      <c r="F18" s="42">
        <f t="shared" si="1"/>
        <v>0</v>
      </c>
      <c r="G18" s="17">
        <v>1</v>
      </c>
    </row>
    <row r="19" spans="1:12" s="91" customFormat="1" ht="19" thickBot="1" x14ac:dyDescent="0.25">
      <c r="A19" s="84"/>
      <c r="B19" s="85"/>
      <c r="C19" s="86"/>
      <c r="D19" s="87"/>
      <c r="E19" s="88"/>
      <c r="F19" s="89"/>
      <c r="G19" s="90"/>
    </row>
    <row r="20" spans="1:12" x14ac:dyDescent="0.2">
      <c r="A20" s="19" t="s">
        <v>28</v>
      </c>
      <c r="B20" s="20">
        <v>6.8179999999999996</v>
      </c>
      <c r="C20" s="21">
        <v>7.5</v>
      </c>
      <c r="D20" s="22">
        <v>0</v>
      </c>
      <c r="E20" s="37">
        <f t="shared" ref="E20:E40" si="2">D20*B20</f>
        <v>0</v>
      </c>
      <c r="F20" s="40">
        <f t="shared" si="1"/>
        <v>0</v>
      </c>
      <c r="G20" s="23">
        <v>1</v>
      </c>
    </row>
    <row r="21" spans="1:12" ht="19" thickBot="1" x14ac:dyDescent="0.25">
      <c r="A21" s="69" t="s">
        <v>29</v>
      </c>
      <c r="B21" s="48">
        <v>7.7270000000000003</v>
      </c>
      <c r="C21" s="49">
        <v>8.5</v>
      </c>
      <c r="D21" s="50">
        <v>0</v>
      </c>
      <c r="E21" s="51">
        <f t="shared" si="2"/>
        <v>0</v>
      </c>
      <c r="F21" s="52">
        <f t="shared" si="1"/>
        <v>0</v>
      </c>
      <c r="G21" s="53">
        <v>1</v>
      </c>
    </row>
    <row r="22" spans="1:12" s="91" customFormat="1" ht="19" thickBot="1" x14ac:dyDescent="0.25">
      <c r="A22" s="92"/>
      <c r="B22" s="93"/>
      <c r="C22" s="94"/>
      <c r="D22" s="95"/>
      <c r="E22" s="96"/>
      <c r="F22" s="97"/>
      <c r="G22" s="98"/>
    </row>
    <row r="23" spans="1:12" x14ac:dyDescent="0.2">
      <c r="A23" s="54" t="s">
        <v>30</v>
      </c>
      <c r="B23" s="55">
        <v>1.91</v>
      </c>
      <c r="C23" s="56">
        <v>2.1</v>
      </c>
      <c r="D23" s="57">
        <v>0</v>
      </c>
      <c r="E23" s="58">
        <f t="shared" si="2"/>
        <v>0</v>
      </c>
      <c r="F23" s="59">
        <f t="shared" si="1"/>
        <v>0</v>
      </c>
      <c r="G23" s="60">
        <v>1</v>
      </c>
    </row>
    <row r="24" spans="1:12" x14ac:dyDescent="0.2">
      <c r="A24" s="9" t="s">
        <v>13</v>
      </c>
      <c r="B24" s="6">
        <v>13.64</v>
      </c>
      <c r="C24" s="4">
        <v>15</v>
      </c>
      <c r="D24" s="7">
        <v>0</v>
      </c>
      <c r="E24" s="38">
        <f t="shared" si="2"/>
        <v>0</v>
      </c>
      <c r="F24" s="41">
        <f t="shared" si="1"/>
        <v>0</v>
      </c>
      <c r="G24" s="15">
        <v>1</v>
      </c>
    </row>
    <row r="25" spans="1:12" ht="19" thickBot="1" x14ac:dyDescent="0.25">
      <c r="A25" s="47" t="s">
        <v>12</v>
      </c>
      <c r="B25" s="48">
        <v>15.45</v>
      </c>
      <c r="C25" s="61">
        <v>17</v>
      </c>
      <c r="D25" s="50">
        <v>0</v>
      </c>
      <c r="E25" s="51">
        <f t="shared" si="2"/>
        <v>0</v>
      </c>
      <c r="F25" s="52">
        <f t="shared" si="1"/>
        <v>0</v>
      </c>
      <c r="G25" s="53">
        <v>1</v>
      </c>
    </row>
    <row r="26" spans="1:12" s="91" customFormat="1" ht="19" thickBot="1" x14ac:dyDescent="0.25">
      <c r="A26" s="92"/>
      <c r="B26" s="93"/>
      <c r="C26" s="99"/>
      <c r="D26" s="95"/>
      <c r="E26" s="96"/>
      <c r="F26" s="97"/>
      <c r="G26" s="98"/>
    </row>
    <row r="27" spans="1:12" ht="19" thickBot="1" x14ac:dyDescent="0.25">
      <c r="A27" s="62" t="s">
        <v>22</v>
      </c>
      <c r="B27" s="63">
        <v>13.64</v>
      </c>
      <c r="C27" s="64">
        <v>15</v>
      </c>
      <c r="D27" s="65">
        <v>0</v>
      </c>
      <c r="E27" s="66">
        <f t="shared" si="2"/>
        <v>0</v>
      </c>
      <c r="F27" s="67">
        <f t="shared" si="1"/>
        <v>0</v>
      </c>
      <c r="G27" s="68">
        <v>1</v>
      </c>
      <c r="I27" s="8"/>
    </row>
    <row r="28" spans="1:12" s="91" customFormat="1" ht="19" thickBot="1" x14ac:dyDescent="0.25">
      <c r="A28" s="84"/>
      <c r="B28" s="85"/>
      <c r="C28" s="86"/>
      <c r="D28" s="87"/>
      <c r="E28" s="88"/>
      <c r="F28" s="89"/>
      <c r="G28" s="90"/>
      <c r="I28" s="100"/>
    </row>
    <row r="29" spans="1:12" x14ac:dyDescent="0.2">
      <c r="A29" s="19" t="s">
        <v>1</v>
      </c>
      <c r="B29" s="20">
        <v>9.09</v>
      </c>
      <c r="C29" s="21">
        <v>10</v>
      </c>
      <c r="D29" s="22">
        <v>0</v>
      </c>
      <c r="E29" s="37">
        <f t="shared" si="2"/>
        <v>0</v>
      </c>
      <c r="F29" s="40">
        <f t="shared" si="1"/>
        <v>0</v>
      </c>
      <c r="G29" s="23">
        <v>1</v>
      </c>
      <c r="H29" s="2"/>
    </row>
    <row r="30" spans="1:12" ht="19" thickBot="1" x14ac:dyDescent="0.25">
      <c r="A30" s="24" t="s">
        <v>2</v>
      </c>
      <c r="B30" s="16">
        <v>10</v>
      </c>
      <c r="C30" s="25">
        <v>11</v>
      </c>
      <c r="D30" s="26">
        <v>0</v>
      </c>
      <c r="E30" s="39">
        <f t="shared" si="2"/>
        <v>0</v>
      </c>
      <c r="F30" s="42">
        <f t="shared" si="1"/>
        <v>0</v>
      </c>
      <c r="G30" s="17">
        <v>1</v>
      </c>
      <c r="H30" s="74"/>
    </row>
    <row r="31" spans="1:12" ht="19" thickBot="1" x14ac:dyDescent="0.25">
      <c r="A31" s="62" t="s">
        <v>21</v>
      </c>
      <c r="B31" s="63">
        <v>11.82</v>
      </c>
      <c r="C31" s="72">
        <v>13</v>
      </c>
      <c r="D31" s="26">
        <v>0</v>
      </c>
      <c r="E31" s="39">
        <f t="shared" si="2"/>
        <v>0</v>
      </c>
      <c r="F31" s="42">
        <f t="shared" si="1"/>
        <v>0</v>
      </c>
      <c r="G31" s="17">
        <v>1</v>
      </c>
      <c r="H31" s="2"/>
    </row>
    <row r="32" spans="1:12" s="91" customFormat="1" ht="19" thickBot="1" x14ac:dyDescent="0.25">
      <c r="A32" s="92"/>
      <c r="B32" s="93"/>
      <c r="C32" s="94"/>
      <c r="D32" s="95"/>
      <c r="E32" s="96"/>
      <c r="F32" s="97"/>
      <c r="G32" s="98"/>
      <c r="H32" s="100"/>
      <c r="L32" s="101"/>
    </row>
    <row r="33" spans="1:8" s="112" customFormat="1" ht="19" thickBot="1" x14ac:dyDescent="0.2">
      <c r="A33" s="108" t="s">
        <v>27</v>
      </c>
      <c r="B33" s="109"/>
      <c r="C33" s="109"/>
      <c r="D33" s="109"/>
      <c r="E33" s="109"/>
      <c r="F33" s="109"/>
      <c r="G33" s="110"/>
      <c r="H33" s="111"/>
    </row>
    <row r="34" spans="1:8" ht="19" thickBot="1" x14ac:dyDescent="0.25">
      <c r="A34" s="19" t="s">
        <v>25</v>
      </c>
      <c r="B34" s="20">
        <v>19.09</v>
      </c>
      <c r="C34" s="32">
        <v>21</v>
      </c>
      <c r="D34" s="22">
        <v>0</v>
      </c>
      <c r="E34" s="37">
        <f>D34*B34</f>
        <v>0</v>
      </c>
      <c r="F34" s="40">
        <f>D34*C34</f>
        <v>0</v>
      </c>
      <c r="G34" s="23">
        <v>1</v>
      </c>
      <c r="H34" s="2"/>
    </row>
    <row r="35" spans="1:8" ht="19" thickBot="1" x14ac:dyDescent="0.25">
      <c r="A35" s="47" t="s">
        <v>24</v>
      </c>
      <c r="B35" s="48">
        <v>17.73</v>
      </c>
      <c r="C35" s="61">
        <v>19.5</v>
      </c>
      <c r="D35" s="22">
        <v>0</v>
      </c>
      <c r="E35" s="70">
        <f>D35*B35</f>
        <v>0</v>
      </c>
      <c r="F35" s="52">
        <f>D35*C35</f>
        <v>0</v>
      </c>
      <c r="G35" s="53">
        <v>1</v>
      </c>
      <c r="H35" s="2"/>
    </row>
    <row r="36" spans="1:8" s="91" customFormat="1" ht="19" thickBot="1" x14ac:dyDescent="0.25">
      <c r="A36" s="92"/>
      <c r="B36" s="93"/>
      <c r="C36" s="99"/>
      <c r="D36" s="95"/>
      <c r="E36" s="96"/>
      <c r="F36" s="97"/>
      <c r="G36" s="98"/>
      <c r="H36" s="100"/>
    </row>
    <row r="37" spans="1:8" s="112" customFormat="1" ht="24.75" customHeight="1" thickBot="1" x14ac:dyDescent="0.2">
      <c r="A37" s="113" t="s">
        <v>26</v>
      </c>
      <c r="B37" s="114"/>
      <c r="C37" s="114"/>
      <c r="D37" s="114"/>
      <c r="E37" s="114"/>
      <c r="F37" s="114"/>
      <c r="G37" s="115"/>
      <c r="H37" s="111"/>
    </row>
    <row r="38" spans="1:8" x14ac:dyDescent="0.2">
      <c r="A38" s="19" t="s">
        <v>23</v>
      </c>
      <c r="B38" s="20">
        <v>19.09</v>
      </c>
      <c r="C38" s="32">
        <v>21</v>
      </c>
      <c r="D38" s="7">
        <v>0</v>
      </c>
      <c r="E38" s="38">
        <f>D38*B38</f>
        <v>0</v>
      </c>
      <c r="F38" s="40">
        <f t="shared" si="1"/>
        <v>0</v>
      </c>
      <c r="G38" s="23">
        <v>1</v>
      </c>
      <c r="H38" s="2"/>
    </row>
    <row r="39" spans="1:8" ht="19" thickBot="1" x14ac:dyDescent="0.25">
      <c r="A39" s="9" t="s">
        <v>24</v>
      </c>
      <c r="B39" s="6">
        <v>17.73</v>
      </c>
      <c r="C39" s="5">
        <v>19.5</v>
      </c>
      <c r="D39" s="7">
        <v>0</v>
      </c>
      <c r="E39" s="38">
        <f>D39*B39</f>
        <v>0</v>
      </c>
      <c r="F39" s="41">
        <f t="shared" si="1"/>
        <v>0</v>
      </c>
      <c r="G39" s="15">
        <v>1</v>
      </c>
    </row>
    <row r="40" spans="1:8" ht="39" thickBot="1" x14ac:dyDescent="0.25">
      <c r="A40" s="34" t="s">
        <v>44</v>
      </c>
      <c r="B40" s="35">
        <v>2.5</v>
      </c>
      <c r="C40" s="36">
        <v>3</v>
      </c>
      <c r="D40" s="7">
        <v>0</v>
      </c>
      <c r="E40" s="39">
        <f t="shared" si="2"/>
        <v>0</v>
      </c>
      <c r="F40" s="42">
        <f t="shared" si="1"/>
        <v>0</v>
      </c>
      <c r="G40" s="17">
        <v>2</v>
      </c>
    </row>
    <row r="41" spans="1:8" s="91" customFormat="1" ht="21.75" customHeight="1" thickBot="1" x14ac:dyDescent="0.25">
      <c r="A41" s="84"/>
      <c r="B41" s="85"/>
      <c r="C41" s="102"/>
      <c r="D41" s="103"/>
      <c r="E41" s="88"/>
      <c r="F41" s="89"/>
      <c r="G41" s="90"/>
    </row>
    <row r="42" spans="1:8" s="112" customFormat="1" ht="23.25" customHeight="1" thickBot="1" x14ac:dyDescent="0.2">
      <c r="A42" s="116" t="s">
        <v>34</v>
      </c>
      <c r="B42" s="117"/>
      <c r="C42" s="117"/>
      <c r="D42" s="117"/>
      <c r="E42" s="118"/>
      <c r="F42" s="43">
        <f>+C42*D42</f>
        <v>0</v>
      </c>
      <c r="G42" s="44">
        <v>1</v>
      </c>
    </row>
    <row r="43" spans="1:8" ht="36.75" customHeight="1" thickBot="1" x14ac:dyDescent="0.25">
      <c r="A43" s="104" t="s">
        <v>43</v>
      </c>
      <c r="B43" s="121">
        <v>8.33</v>
      </c>
      <c r="C43" s="122">
        <v>10</v>
      </c>
      <c r="D43" s="50">
        <v>0</v>
      </c>
      <c r="E43" s="123">
        <f>+B43*D43</f>
        <v>0</v>
      </c>
      <c r="F43" s="124">
        <f>+C43*D43</f>
        <v>0</v>
      </c>
      <c r="G43" s="125">
        <v>2</v>
      </c>
    </row>
    <row r="44" spans="1:8" ht="39" customHeight="1" thickBot="1" x14ac:dyDescent="0.25">
      <c r="A44" s="80"/>
      <c r="B44" s="136" t="s">
        <v>36</v>
      </c>
      <c r="C44" s="135" t="s">
        <v>14</v>
      </c>
      <c r="D44" s="135" t="s">
        <v>35</v>
      </c>
      <c r="E44" s="132" t="s">
        <v>20</v>
      </c>
      <c r="F44" s="133" t="s">
        <v>15</v>
      </c>
      <c r="G44" s="134"/>
    </row>
    <row r="45" spans="1:8" ht="40.5" customHeight="1" x14ac:dyDescent="0.2">
      <c r="A45" s="81"/>
      <c r="B45" s="126">
        <f>SUM(E14:E39,E42)</f>
        <v>0</v>
      </c>
      <c r="C45" s="127">
        <v>1</v>
      </c>
      <c r="D45" s="128">
        <v>0.1</v>
      </c>
      <c r="E45" s="129">
        <f>F45-B45</f>
        <v>0</v>
      </c>
      <c r="F45" s="130">
        <f>SUM(F14:F39,F42)</f>
        <v>0</v>
      </c>
      <c r="G45" s="131"/>
    </row>
    <row r="46" spans="1:8" ht="35.25" customHeight="1" thickBot="1" x14ac:dyDescent="0.25">
      <c r="A46" s="82"/>
      <c r="B46" s="120">
        <f>E43+E40</f>
        <v>0</v>
      </c>
      <c r="C46" s="10">
        <v>2</v>
      </c>
      <c r="D46" s="11">
        <v>0.2</v>
      </c>
      <c r="E46" s="119">
        <f>F46-B46</f>
        <v>0</v>
      </c>
      <c r="F46" s="77">
        <f>SUM(F40,F43)</f>
        <v>0</v>
      </c>
      <c r="G46" s="78"/>
    </row>
    <row r="47" spans="1:8" ht="36.75" customHeight="1" thickBot="1" x14ac:dyDescent="0.25">
      <c r="A47" s="18" t="s">
        <v>16</v>
      </c>
      <c r="B47" s="46">
        <f>SUM(B45:B46)</f>
        <v>0</v>
      </c>
      <c r="C47" s="12"/>
      <c r="D47" s="13"/>
      <c r="E47" s="45">
        <f>SUM(E45:E46)</f>
        <v>0</v>
      </c>
      <c r="F47" s="79">
        <f>SUM(F45:G46)</f>
        <v>0</v>
      </c>
      <c r="G47" s="79"/>
    </row>
    <row r="48" spans="1:8" x14ac:dyDescent="0.2">
      <c r="A48" s="76" t="s">
        <v>40</v>
      </c>
      <c r="B48" s="76"/>
      <c r="C48" s="76"/>
      <c r="D48" s="76"/>
      <c r="E48" s="76"/>
      <c r="F48" s="76"/>
      <c r="G48" s="76"/>
    </row>
    <row r="49" spans="1:7" x14ac:dyDescent="0.2">
      <c r="A49" s="73"/>
      <c r="B49" s="71"/>
      <c r="C49" s="71"/>
      <c r="D49" s="71"/>
      <c r="E49" s="71"/>
      <c r="F49" s="71"/>
      <c r="G49" s="71"/>
    </row>
    <row r="50" spans="1:7" x14ac:dyDescent="0.2">
      <c r="A50" s="3"/>
    </row>
    <row r="51" spans="1:7" x14ac:dyDescent="0.2">
      <c r="A51" s="3"/>
    </row>
    <row r="52" spans="1:7" x14ac:dyDescent="0.2">
      <c r="A52" s="3"/>
    </row>
  </sheetData>
  <sheetProtection sheet="1" objects="1" selectLockedCells="1"/>
  <mergeCells count="15">
    <mergeCell ref="B10:E10"/>
    <mergeCell ref="A7:G7"/>
    <mergeCell ref="A48:G48"/>
    <mergeCell ref="F44:G44"/>
    <mergeCell ref="F45:G45"/>
    <mergeCell ref="F46:G46"/>
    <mergeCell ref="F47:G47"/>
    <mergeCell ref="A44:A46"/>
    <mergeCell ref="A8:A9"/>
    <mergeCell ref="B8:E9"/>
    <mergeCell ref="A33:G33"/>
    <mergeCell ref="A37:G37"/>
    <mergeCell ref="A42:E42"/>
    <mergeCell ref="A13:G13"/>
    <mergeCell ref="A11:G11"/>
  </mergeCells>
  <phoneticPr fontId="0" type="noConversion"/>
  <pageMargins left="0.78740157499999996" right="0.78740157499999996" top="0.984251969" bottom="0.984251969" header="0.4921259845" footer="0.4921259845"/>
  <pageSetup paperSize="9" scale="6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Devis</vt:lpstr>
      <vt:lpstr>Devis!Zone_d_impression</vt:lpstr>
    </vt:vector>
  </TitlesOfParts>
  <Company>IFSTTAR NANTES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11-072-9999</dc:creator>
  <cp:lastModifiedBy>Erwann Rsc</cp:lastModifiedBy>
  <cp:lastPrinted>2022-10-26T05:46:56Z</cp:lastPrinted>
  <dcterms:created xsi:type="dcterms:W3CDTF">2012-03-05T10:12:46Z</dcterms:created>
  <dcterms:modified xsi:type="dcterms:W3CDTF">2023-09-21T07:53:52Z</dcterms:modified>
</cp:coreProperties>
</file>